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рий Иотченко\Desktop\"/>
    </mc:Choice>
  </mc:AlternateContent>
  <bookViews>
    <workbookView xWindow="0" yWindow="0" windowWidth="19200" windowHeight="7050"/>
  </bookViews>
  <sheets>
    <sheet name="COSTO DEL PROYECTO" sheetId="3" r:id="rId1"/>
  </sheets>
  <calcPr calcId="162913"/>
</workbook>
</file>

<file path=xl/calcChain.xml><?xml version="1.0" encoding="utf-8"?>
<calcChain xmlns="http://schemas.openxmlformats.org/spreadsheetml/2006/main">
  <c r="F56" i="3" l="1"/>
  <c r="D53" i="3" l="1"/>
  <c r="E49" i="3"/>
  <c r="E50" i="3" s="1"/>
  <c r="D54" i="3" s="1"/>
  <c r="C45" i="3"/>
  <c r="C53" i="3" s="1"/>
  <c r="E53" i="3" l="1"/>
  <c r="C56" i="3"/>
  <c r="E54" i="3"/>
  <c r="D56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B33" i="3"/>
  <c r="E56" i="3" l="1"/>
  <c r="E57" i="3" s="1"/>
  <c r="G7" i="3"/>
  <c r="G11" i="3"/>
  <c r="G15" i="3"/>
  <c r="G19" i="3"/>
  <c r="G23" i="3"/>
  <c r="G27" i="3"/>
  <c r="G8" i="3"/>
  <c r="G12" i="3"/>
  <c r="G16" i="3"/>
  <c r="G20" i="3"/>
  <c r="G24" i="3"/>
  <c r="G28" i="3"/>
  <c r="G9" i="3"/>
  <c r="G13" i="3"/>
  <c r="G17" i="3"/>
  <c r="G21" i="3"/>
  <c r="G25" i="3"/>
  <c r="G29" i="3"/>
  <c r="G10" i="3"/>
  <c r="G14" i="3"/>
  <c r="G18" i="3"/>
  <c r="G22" i="3"/>
  <c r="G26" i="3"/>
  <c r="G30" i="3"/>
  <c r="D33" i="3"/>
  <c r="F33" i="3"/>
  <c r="G33" i="3" l="1"/>
</calcChain>
</file>

<file path=xl/sharedStrings.xml><?xml version="1.0" encoding="utf-8"?>
<sst xmlns="http://schemas.openxmlformats.org/spreadsheetml/2006/main" count="79" uniqueCount="54">
  <si>
    <t>LOTE1</t>
  </si>
  <si>
    <t>LOTE 2</t>
  </si>
  <si>
    <t>LOTE 3</t>
  </si>
  <si>
    <t>LOTE 4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</si>
  <si>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</si>
  <si>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</si>
  <si>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</si>
  <si>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</si>
  <si>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</si>
  <si>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</si>
  <si>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</si>
  <si>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</si>
  <si>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</si>
  <si>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LOTE 14</t>
  </si>
  <si>
    <t>LOTE 15</t>
  </si>
  <si>
    <t>LOTE 16</t>
  </si>
  <si>
    <t>LOTE 17</t>
  </si>
  <si>
    <t>LOTE 18</t>
  </si>
  <si>
    <t>LOTE 19</t>
  </si>
  <si>
    <t>LOTE 20</t>
  </si>
  <si>
    <t>LOTE 21</t>
  </si>
  <si>
    <t>LOTE 22</t>
  </si>
  <si>
    <t>LOTE 23</t>
  </si>
  <si>
    <t>LOTE 24</t>
  </si>
  <si>
    <t>3142M2</t>
  </si>
  <si>
    <t>Стройка</t>
  </si>
  <si>
    <t>Вила образец</t>
  </si>
  <si>
    <t>Виллы 2-22</t>
  </si>
  <si>
    <t>Себестоимость</t>
  </si>
  <si>
    <t>Продажа</t>
  </si>
  <si>
    <t>Земля + инфраструктура</t>
  </si>
  <si>
    <t>Итого</t>
  </si>
  <si>
    <t xml:space="preserve">                                         Земля LOMA CHIARA</t>
  </si>
  <si>
    <t>Номер лота</t>
  </si>
  <si>
    <t>Всего покупка</t>
  </si>
  <si>
    <t>Цена покупки за м2</t>
  </si>
  <si>
    <t>Продажа за м2</t>
  </si>
  <si>
    <t>Всего продажа</t>
  </si>
  <si>
    <t>Разница</t>
  </si>
  <si>
    <t>Примечания</t>
  </si>
  <si>
    <t>Коммерция</t>
  </si>
  <si>
    <t>Без вида</t>
  </si>
  <si>
    <t>Вид на океан</t>
  </si>
  <si>
    <t>Панорамный вид на океан и холмы</t>
  </si>
  <si>
    <t>Затраты</t>
  </si>
  <si>
    <t>Земля под дорогой</t>
  </si>
  <si>
    <t>Дорога</t>
  </si>
  <si>
    <t>Электричество</t>
  </si>
  <si>
    <t>Канализация</t>
  </si>
  <si>
    <t>Водопровод</t>
  </si>
  <si>
    <t>Покупка земли</t>
  </si>
  <si>
    <t>Согласования</t>
  </si>
  <si>
    <t>м2</t>
  </si>
  <si>
    <t xml:space="preserve">                      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</si>
</sst>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[$$-540A]#,##0.00"/>
    <numFmt numFmtId="167" formatCode="&quot;$&quot;#,##0"/>
    <numFmt numFmtId="168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3" fontId="0" fillId="0" borderId="0" xfId="0" applyNumberFormat="1"/>
    <xf numFmtId="0" fontId="0" fillId="0" borderId="0" xfId="0" applyFont="1"/>
    <xf numFmtId="0" fontId="4" fillId="5" borderId="1" xfId="0" applyFont="1" applyFill="1" applyBorder="1"/>
    <xf numFmtId="0" fontId="3" fillId="4" borderId="1" xfId="0" applyFont="1" applyFill="1" applyBorder="1"/>
    <xf numFmtId="0" fontId="4" fillId="4" borderId="1" xfId="0" applyFont="1" applyFill="1" applyBorder="1"/>
    <xf numFmtId="0" fontId="0" fillId="3" borderId="1" xfId="0" applyFill="1" applyBorder="1"/>
    <xf numFmtId="3" fontId="5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4" fontId="5" fillId="3" borderId="1" xfId="0" applyNumberFormat="1" applyFont="1" applyFill="1" applyBorder="1" applyAlignment="1">
      <alignment horizontal="left"/>
    </xf>
    <xf numFmtId="3" fontId="5" fillId="5" borderId="1" xfId="0" applyNumberFormat="1" applyFont="1" applyFill="1" applyBorder="1" applyAlignment="1">
      <alignment horizontal="left"/>
    </xf>
    <xf numFmtId="0" fontId="0" fillId="0" borderId="0" xfId="0" applyBorder="1"/>
    <xf numFmtId="0" fontId="4" fillId="4" borderId="0" xfId="0" applyFont="1" applyFill="1" applyBorder="1"/>
    <xf numFmtId="0" fontId="4" fillId="3" borderId="0" xfId="0" applyFont="1" applyFill="1" applyBorder="1"/>
    <xf numFmtId="166" fontId="0" fillId="3" borderId="1" xfId="0" applyNumberFormat="1" applyFill="1" applyBorder="1"/>
    <xf numFmtId="167" fontId="5" fillId="3" borderId="1" xfId="0" applyNumberFormat="1" applyFont="1" applyFill="1" applyBorder="1" applyAlignment="1">
      <alignment horizontal="left"/>
    </xf>
    <xf numFmtId="168" fontId="0" fillId="3" borderId="1" xfId="0" applyNumberFormat="1" applyFill="1" applyBorder="1"/>
    <xf numFmtId="168" fontId="5" fillId="3" borderId="1" xfId="0" applyNumberFormat="1" applyFont="1" applyFill="1" applyBorder="1" applyAlignment="1">
      <alignment horizontal="left"/>
    </xf>
    <xf numFmtId="168" fontId="5" fillId="5" borderId="1" xfId="0" applyNumberFormat="1" applyFont="1" applyFill="1" applyBorder="1" applyAlignment="1">
      <alignment horizontal="left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6" fillId="0" borderId="1" xfId="1" applyFont="1" applyFill="1" applyBorder="1"/>
    <xf numFmtId="164" fontId="2" fillId="0" borderId="1" xfId="1" applyFont="1" applyFill="1" applyBorder="1"/>
    <xf numFmtId="164" fontId="2" fillId="0" borderId="0" xfId="1" applyFont="1" applyFill="1" applyBorder="1"/>
    <xf numFmtId="0" fontId="0" fillId="0" borderId="1" xfId="0" applyFill="1" applyBorder="1"/>
    <xf numFmtId="165" fontId="0" fillId="0" borderId="1" xfId="0" applyNumberFormat="1" applyFill="1" applyBorder="1"/>
    <xf numFmtId="165" fontId="0" fillId="0" borderId="0" xfId="0" applyNumberFormat="1" applyFill="1" applyBorder="1"/>
    <xf numFmtId="4" fontId="7" fillId="0" borderId="1" xfId="0" applyNumberFormat="1" applyFont="1" applyFill="1" applyBorder="1" applyAlignment="1">
      <alignment horizontal="left"/>
    </xf>
    <xf numFmtId="164" fontId="8" fillId="0" borderId="1" xfId="0" applyNumberFormat="1" applyFont="1" applyFill="1" applyBorder="1"/>
    <xf numFmtId="164" fontId="7" fillId="0" borderId="1" xfId="0" applyNumberFormat="1" applyFont="1" applyFill="1" applyBorder="1"/>
    <xf numFmtId="164" fontId="7" fillId="0" borderId="0" xfId="0" applyNumberFormat="1" applyFont="1" applyFill="1" applyBorder="1"/>
    <xf numFmtId="168" fontId="4" fillId="2" borderId="0" xfId="0" applyNumberFormat="1" applyFont="1" applyFill="1" applyBorder="1"/>
    <xf numFmtId="0" fontId="4" fillId="2" borderId="0" xfId="0" applyFont="1" applyFill="1" applyBorder="1"/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166" fontId="4" fillId="2" borderId="0" xfId="0" applyNumberFormat="1" applyFont="1" applyFill="1" applyBorder="1"/>
    <xf numFmtId="0" fontId="4" fillId="6" borderId="2" xfId="0" applyFont="1" applyFill="1" applyBorder="1"/>
    <xf numFmtId="166" fontId="4" fillId="6" borderId="2" xfId="0" applyNumberFormat="1" applyFont="1" applyFill="1" applyBorder="1"/>
    <xf numFmtId="168" fontId="4" fillId="6" borderId="2" xfId="0" applyNumberFormat="1" applyFont="1" applyFill="1" applyBorder="1"/>
    <xf numFmtId="10" fontId="5" fillId="3" borderId="1" xfId="0" applyNumberFormat="1" applyFont="1" applyFill="1" applyBorder="1" applyAlignment="1">
      <alignment horizontal="left"/>
    </xf>
    <xf numFmtId="0" fontId="10" fillId="3" borderId="1" xfId="0" applyFont="1" applyFill="1" applyBorder="1"/>
    <xf numFmtId="0" fontId="11" fillId="4" borderId="1" xfId="0" applyFont="1" applyFill="1" applyBorder="1"/>
    <xf numFmtId="0" fontId="9" fillId="3" borderId="1" xfId="0" applyFont="1" applyFill="1" applyBorder="1"/>
    <xf numFmtId="0" fontId="10" fillId="6" borderId="2" xfId="0" applyFont="1" applyFill="1" applyBorder="1"/>
    <xf numFmtId="3" fontId="10" fillId="3" borderId="1" xfId="0" applyNumberFormat="1" applyFont="1" applyFill="1" applyBorder="1" applyAlignment="1">
      <alignment horizontal="left"/>
    </xf>
    <xf numFmtId="4" fontId="0" fillId="0" borderId="0" xfId="0" applyNumberFormat="1"/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43" zoomScale="89" zoomScaleNormal="89" workbookViewId="0">
      <selection activeCell="F57" sqref="F57"/>
    </sheetView>
  </sheetViews>
  <sheetFormatPr defaultColWidth="10.90625" defaultRowHeight="14.5" x14ac:dyDescent="0.35"/>
  <cols>
    <col min="1" max="1" width="36" customWidth="1"/>
    <col min="2" max="2" width="7.81640625" customWidth="1"/>
    <col min="3" max="3" width="27.453125" customWidth="1"/>
    <col min="4" max="4" width="20.08984375" customWidth="1"/>
    <col min="5" max="5" width="23.08984375" customWidth="1"/>
    <col min="6" max="6" width="23.1796875" customWidth="1"/>
    <col min="7" max="7" width="16.7265625" customWidth="1"/>
    <col min="8" max="8" width="33.6328125" customWidth="1"/>
  </cols>
  <sheetData>
    <row r="1" spans="1:8" x14ac:dyDescent="0.35">
      <c r="A1" s="2"/>
      <c r="B1" s="2"/>
      <c r="C1" s="2"/>
      <c r="D1" s="2"/>
      <c r="E1" s="2"/>
      <c r="F1" s="13"/>
      <c r="G1" s="13"/>
    </row>
    <row r="2" spans="1:8" ht="25" x14ac:dyDescent="0.5">
      <c r="A2" s="45" t="s">
        <v>32</v>
      </c>
      <c r="B2" s="7"/>
      <c r="C2" s="7"/>
      <c r="D2" s="7"/>
      <c r="E2" s="7"/>
      <c r="F2" s="14"/>
      <c r="G2" s="14"/>
    </row>
    <row r="3" spans="1:8" ht="15.5" x14ac:dyDescent="0.35">
      <c r="A3" s="6"/>
      <c r="B3" s="7"/>
      <c r="C3" s="7"/>
      <c r="D3" s="7"/>
      <c r="E3" s="7"/>
      <c r="F3" s="14"/>
      <c r="G3" s="14"/>
    </row>
    <row r="4" spans="1:8" x14ac:dyDescent="0.35">
      <c r="A4" s="1"/>
      <c r="B4" s="8"/>
      <c r="C4" s="9"/>
      <c r="D4" s="9"/>
      <c r="E4" s="10"/>
      <c r="F4" s="15"/>
      <c r="G4" s="15"/>
    </row>
    <row r="5" spans="1:8" ht="21" customHeight="1" x14ac:dyDescent="0.35">
      <c r="A5" s="1"/>
      <c r="B5" s="8"/>
      <c r="C5" s="11"/>
      <c r="D5" s="11"/>
      <c r="E5" s="10"/>
      <c r="F5" s="15"/>
      <c r="G5" s="15"/>
    </row>
    <row r="6" spans="1:8" ht="21" customHeight="1" x14ac:dyDescent="0.4">
      <c r="A6" s="48" t="s">
        <v>33</v>
      </c>
      <c r="B6" s="48" t="s">
        <v>52</v>
      </c>
      <c r="C6" s="48" t="s">
        <v>35</v>
      </c>
      <c r="D6" s="48" t="s">
        <v>34</v>
      </c>
      <c r="E6" s="48" t="s">
        <v>36</v>
      </c>
      <c r="F6" s="48" t="s">
        <v>37</v>
      </c>
      <c r="G6" s="48" t="s">
        <v>38</v>
      </c>
      <c r="H6" s="44" t="s">
        <v>39</v>
      </c>
    </row>
    <row r="7" spans="1:8" ht="21" customHeight="1" x14ac:dyDescent="0.35">
      <c r="A7" s="1" t="s">
        <v>0</v>
      </c>
      <c r="B7" s="8">
        <v>795</v>
      </c>
      <c r="C7" s="18">
        <v>33</v>
      </c>
      <c r="D7" s="16">
        <f>B7*C7</f>
        <v>26235</v>
      </c>
      <c r="E7" s="17">
        <v>95</v>
      </c>
      <c r="F7" s="19">
        <f>B7*E7</f>
        <v>75525</v>
      </c>
      <c r="G7" s="19">
        <f>F7-D7</f>
        <v>49290</v>
      </c>
      <c r="H7" s="10" t="s">
        <v>40</v>
      </c>
    </row>
    <row r="8" spans="1:8" ht="21" customHeight="1" x14ac:dyDescent="0.35">
      <c r="A8" s="1" t="s">
        <v>1</v>
      </c>
      <c r="B8" s="8">
        <v>1063.8</v>
      </c>
      <c r="C8" s="18">
        <v>33</v>
      </c>
      <c r="D8" s="16">
        <f t="shared" ref="D8:D30" si="0">B8*C8</f>
        <v>35105.4</v>
      </c>
      <c r="E8" s="17">
        <v>95</v>
      </c>
      <c r="F8" s="19">
        <f t="shared" ref="F8:F30" si="1">B8*E8</f>
        <v>101061</v>
      </c>
      <c r="G8" s="19">
        <f t="shared" ref="G8:G30" si="2">F8-D8</f>
        <v>65955.600000000006</v>
      </c>
      <c r="H8" s="10" t="s">
        <v>40</v>
      </c>
    </row>
    <row r="9" spans="1:8" ht="18" customHeight="1" x14ac:dyDescent="0.35">
      <c r="A9" s="1" t="s">
        <v>2</v>
      </c>
      <c r="B9" s="8">
        <v>1639</v>
      </c>
      <c r="C9" s="18">
        <v>33</v>
      </c>
      <c r="D9" s="16">
        <f t="shared" si="0"/>
        <v>54087</v>
      </c>
      <c r="E9" s="17">
        <v>45</v>
      </c>
      <c r="F9" s="19">
        <f t="shared" si="1"/>
        <v>73755</v>
      </c>
      <c r="G9" s="19">
        <f t="shared" si="2"/>
        <v>19668</v>
      </c>
      <c r="H9" s="10" t="s">
        <v>41</v>
      </c>
    </row>
    <row r="10" spans="1:8" ht="17.25" customHeight="1" x14ac:dyDescent="0.35">
      <c r="A10" s="1" t="s">
        <v>3</v>
      </c>
      <c r="B10" s="8">
        <v>1201</v>
      </c>
      <c r="C10" s="18">
        <v>33</v>
      </c>
      <c r="D10" s="16">
        <f t="shared" si="0"/>
        <v>39633</v>
      </c>
      <c r="E10" s="17">
        <v>75</v>
      </c>
      <c r="F10" s="19">
        <f t="shared" si="1"/>
        <v>90075</v>
      </c>
      <c r="G10" s="19">
        <f t="shared" si="2"/>
        <v>50442</v>
      </c>
      <c r="H10" s="10" t="s">
        <v>42</v>
      </c>
    </row>
    <row r="11" spans="1:8" ht="20.25" customHeight="1" x14ac:dyDescent="0.35">
      <c r="A11" s="1" t="s">
        <v>4</v>
      </c>
      <c r="B11" s="8">
        <v>936.2</v>
      </c>
      <c r="C11" s="18">
        <v>33</v>
      </c>
      <c r="D11" s="16">
        <f t="shared" si="0"/>
        <v>30894.600000000002</v>
      </c>
      <c r="E11" s="17">
        <v>49</v>
      </c>
      <c r="F11" s="19">
        <f t="shared" si="1"/>
        <v>45873.8</v>
      </c>
      <c r="G11" s="19">
        <f t="shared" si="2"/>
        <v>14979.2</v>
      </c>
      <c r="H11" s="10" t="s">
        <v>41</v>
      </c>
    </row>
    <row r="12" spans="1:8" ht="17.25" customHeight="1" x14ac:dyDescent="0.35">
      <c r="A12" s="1" t="s">
        <v>5</v>
      </c>
      <c r="B12" s="8">
        <v>1063</v>
      </c>
      <c r="C12" s="18">
        <v>33</v>
      </c>
      <c r="D12" s="16">
        <f t="shared" si="0"/>
        <v>35079</v>
      </c>
      <c r="E12" s="17">
        <v>49</v>
      </c>
      <c r="F12" s="19">
        <f t="shared" si="1"/>
        <v>52087</v>
      </c>
      <c r="G12" s="19">
        <f t="shared" si="2"/>
        <v>17008</v>
      </c>
      <c r="H12" s="10" t="s">
        <v>41</v>
      </c>
    </row>
    <row r="13" spans="1:8" ht="21" customHeight="1" x14ac:dyDescent="0.35">
      <c r="A13" s="1" t="s">
        <v>6</v>
      </c>
      <c r="B13" s="8">
        <v>1338</v>
      </c>
      <c r="C13" s="18">
        <v>33</v>
      </c>
      <c r="D13" s="16">
        <f t="shared" si="0"/>
        <v>44154</v>
      </c>
      <c r="E13" s="17">
        <v>49</v>
      </c>
      <c r="F13" s="19">
        <f t="shared" si="1"/>
        <v>65562</v>
      </c>
      <c r="G13" s="19">
        <f t="shared" si="2"/>
        <v>21408</v>
      </c>
      <c r="H13" s="10" t="s">
        <v>41</v>
      </c>
    </row>
    <row r="14" spans="1:8" ht="20.25" customHeight="1" x14ac:dyDescent="0.35">
      <c r="A14" s="1" t="s">
        <v>7</v>
      </c>
      <c r="B14" s="8">
        <v>1097</v>
      </c>
      <c r="C14" s="18">
        <v>33</v>
      </c>
      <c r="D14" s="16">
        <f t="shared" si="0"/>
        <v>36201</v>
      </c>
      <c r="E14" s="17">
        <v>49</v>
      </c>
      <c r="F14" s="19">
        <f t="shared" si="1"/>
        <v>53753</v>
      </c>
      <c r="G14" s="19">
        <f t="shared" si="2"/>
        <v>17552</v>
      </c>
      <c r="H14" s="10" t="s">
        <v>41</v>
      </c>
    </row>
    <row r="15" spans="1:8" ht="21" customHeight="1" x14ac:dyDescent="0.35">
      <c r="A15" s="1" t="s">
        <v>8</v>
      </c>
      <c r="B15" s="8">
        <v>1140</v>
      </c>
      <c r="C15" s="18">
        <v>33</v>
      </c>
      <c r="D15" s="16">
        <f t="shared" si="0"/>
        <v>37620</v>
      </c>
      <c r="E15" s="17">
        <v>45</v>
      </c>
      <c r="F15" s="19">
        <f t="shared" si="1"/>
        <v>51300</v>
      </c>
      <c r="G15" s="19">
        <f t="shared" si="2"/>
        <v>13680</v>
      </c>
      <c r="H15" s="10" t="s">
        <v>41</v>
      </c>
    </row>
    <row r="16" spans="1:8" ht="20.25" customHeight="1" x14ac:dyDescent="0.35">
      <c r="A16" s="1" t="s">
        <v>9</v>
      </c>
      <c r="B16" s="8">
        <v>1064</v>
      </c>
      <c r="C16" s="18">
        <v>33</v>
      </c>
      <c r="D16" s="16">
        <f t="shared" si="0"/>
        <v>35112</v>
      </c>
      <c r="E16" s="17">
        <v>65</v>
      </c>
      <c r="F16" s="19">
        <f t="shared" si="1"/>
        <v>69160</v>
      </c>
      <c r="G16" s="19">
        <f t="shared" si="2"/>
        <v>34048</v>
      </c>
      <c r="H16" s="10" t="s">
        <v>42</v>
      </c>
    </row>
    <row r="17" spans="1:10" ht="20.25" customHeight="1" x14ac:dyDescent="0.35">
      <c r="A17" s="1" t="s">
        <v>10</v>
      </c>
      <c r="B17" s="8">
        <v>964</v>
      </c>
      <c r="C17" s="18">
        <v>33</v>
      </c>
      <c r="D17" s="16">
        <f t="shared" si="0"/>
        <v>31812</v>
      </c>
      <c r="E17" s="17">
        <v>45</v>
      </c>
      <c r="F17" s="19">
        <f t="shared" si="1"/>
        <v>43380</v>
      </c>
      <c r="G17" s="19">
        <f t="shared" si="2"/>
        <v>11568</v>
      </c>
      <c r="H17" s="10" t="s">
        <v>41</v>
      </c>
    </row>
    <row r="18" spans="1:10" ht="17.25" customHeight="1" x14ac:dyDescent="0.35">
      <c r="A18" s="1" t="s">
        <v>11</v>
      </c>
      <c r="B18" s="8">
        <v>1034</v>
      </c>
      <c r="C18" s="18">
        <v>33</v>
      </c>
      <c r="D18" s="16">
        <f t="shared" si="0"/>
        <v>34122</v>
      </c>
      <c r="E18" s="17">
        <v>65</v>
      </c>
      <c r="F18" s="19">
        <f t="shared" si="1"/>
        <v>67210</v>
      </c>
      <c r="G18" s="19">
        <f t="shared" si="2"/>
        <v>33088</v>
      </c>
      <c r="H18" s="10" t="s">
        <v>42</v>
      </c>
    </row>
    <row r="19" spans="1:10" ht="15" customHeight="1" x14ac:dyDescent="0.35">
      <c r="A19" s="1" t="s">
        <v>12</v>
      </c>
      <c r="B19" s="8">
        <v>1514</v>
      </c>
      <c r="C19" s="18">
        <v>33</v>
      </c>
      <c r="D19" s="16">
        <f t="shared" si="0"/>
        <v>49962</v>
      </c>
      <c r="E19" s="17">
        <v>65</v>
      </c>
      <c r="F19" s="19">
        <f t="shared" si="1"/>
        <v>98410</v>
      </c>
      <c r="G19" s="19">
        <f t="shared" si="2"/>
        <v>48448</v>
      </c>
      <c r="H19" s="10" t="s">
        <v>42</v>
      </c>
    </row>
    <row r="20" spans="1:10" ht="19.5" customHeight="1" x14ac:dyDescent="0.35">
      <c r="A20" s="1" t="s">
        <v>13</v>
      </c>
      <c r="B20" s="8">
        <v>685</v>
      </c>
      <c r="C20" s="18">
        <v>33</v>
      </c>
      <c r="D20" s="16">
        <f t="shared" si="0"/>
        <v>22605</v>
      </c>
      <c r="E20" s="17">
        <v>45</v>
      </c>
      <c r="F20" s="19">
        <f t="shared" si="1"/>
        <v>30825</v>
      </c>
      <c r="G20" s="19">
        <f t="shared" si="2"/>
        <v>8220</v>
      </c>
      <c r="H20" s="10" t="s">
        <v>41</v>
      </c>
    </row>
    <row r="21" spans="1:10" ht="16.5" customHeight="1" x14ac:dyDescent="0.35">
      <c r="A21" s="1" t="s">
        <v>14</v>
      </c>
      <c r="B21" s="8">
        <v>1419</v>
      </c>
      <c r="C21" s="18">
        <v>33</v>
      </c>
      <c r="D21" s="16">
        <f t="shared" si="0"/>
        <v>46827</v>
      </c>
      <c r="E21" s="17">
        <v>45</v>
      </c>
      <c r="F21" s="19">
        <f t="shared" si="1"/>
        <v>63855</v>
      </c>
      <c r="G21" s="19">
        <f t="shared" si="2"/>
        <v>17028</v>
      </c>
      <c r="H21" s="10" t="s">
        <v>41</v>
      </c>
    </row>
    <row r="22" spans="1:10" ht="15.75" customHeight="1" x14ac:dyDescent="0.35">
      <c r="A22" s="1" t="s">
        <v>15</v>
      </c>
      <c r="B22" s="8">
        <v>1871</v>
      </c>
      <c r="C22" s="18">
        <v>33</v>
      </c>
      <c r="D22" s="16">
        <f t="shared" si="0"/>
        <v>61743</v>
      </c>
      <c r="E22" s="17">
        <v>65</v>
      </c>
      <c r="F22" s="19">
        <f t="shared" si="1"/>
        <v>121615</v>
      </c>
      <c r="G22" s="19">
        <f t="shared" si="2"/>
        <v>59872</v>
      </c>
      <c r="H22" s="10" t="s">
        <v>42</v>
      </c>
    </row>
    <row r="23" spans="1:10" ht="21.75" customHeight="1" x14ac:dyDescent="0.35">
      <c r="A23" s="1" t="s">
        <v>16</v>
      </c>
      <c r="B23" s="8">
        <v>1130</v>
      </c>
      <c r="C23" s="18">
        <v>33</v>
      </c>
      <c r="D23" s="16">
        <f t="shared" si="0"/>
        <v>37290</v>
      </c>
      <c r="E23" s="17">
        <v>65</v>
      </c>
      <c r="F23" s="19">
        <f t="shared" si="1"/>
        <v>73450</v>
      </c>
      <c r="G23" s="19">
        <f t="shared" si="2"/>
        <v>36160</v>
      </c>
      <c r="H23" s="10" t="s">
        <v>42</v>
      </c>
    </row>
    <row r="24" spans="1:10" ht="21" customHeight="1" x14ac:dyDescent="0.35">
      <c r="A24" s="1" t="s">
        <v>17</v>
      </c>
      <c r="B24" s="8">
        <v>926</v>
      </c>
      <c r="C24" s="18">
        <v>33</v>
      </c>
      <c r="D24" s="16">
        <f t="shared" si="0"/>
        <v>30558</v>
      </c>
      <c r="E24" s="17">
        <v>65</v>
      </c>
      <c r="F24" s="19">
        <f t="shared" si="1"/>
        <v>60190</v>
      </c>
      <c r="G24" s="19">
        <f t="shared" si="2"/>
        <v>29632</v>
      </c>
      <c r="H24" s="10" t="s">
        <v>42</v>
      </c>
    </row>
    <row r="25" spans="1:10" ht="19.5" customHeight="1" x14ac:dyDescent="0.35">
      <c r="A25" s="1" t="s">
        <v>18</v>
      </c>
      <c r="B25" s="8">
        <v>949.4</v>
      </c>
      <c r="C25" s="18">
        <v>33</v>
      </c>
      <c r="D25" s="16">
        <f t="shared" si="0"/>
        <v>31330.2</v>
      </c>
      <c r="E25" s="17">
        <v>75</v>
      </c>
      <c r="F25" s="19">
        <f t="shared" si="1"/>
        <v>71205</v>
      </c>
      <c r="G25" s="19">
        <f t="shared" si="2"/>
        <v>39874.800000000003</v>
      </c>
      <c r="H25" s="10" t="s">
        <v>43</v>
      </c>
    </row>
    <row r="26" spans="1:10" x14ac:dyDescent="0.35">
      <c r="A26" s="1" t="s">
        <v>19</v>
      </c>
      <c r="B26" s="8">
        <v>1084</v>
      </c>
      <c r="C26" s="18">
        <v>33</v>
      </c>
      <c r="D26" s="16">
        <f t="shared" si="0"/>
        <v>35772</v>
      </c>
      <c r="E26" s="17">
        <v>75</v>
      </c>
      <c r="F26" s="19">
        <f t="shared" si="1"/>
        <v>81300</v>
      </c>
      <c r="G26" s="19">
        <f t="shared" si="2"/>
        <v>45528</v>
      </c>
      <c r="H26" s="10" t="s">
        <v>43</v>
      </c>
    </row>
    <row r="27" spans="1:10" x14ac:dyDescent="0.35">
      <c r="A27" s="1" t="s">
        <v>20</v>
      </c>
      <c r="B27" s="8">
        <v>986</v>
      </c>
      <c r="C27" s="18">
        <v>33</v>
      </c>
      <c r="D27" s="16">
        <f t="shared" si="0"/>
        <v>32538</v>
      </c>
      <c r="E27" s="17">
        <v>75</v>
      </c>
      <c r="F27" s="19">
        <f t="shared" si="1"/>
        <v>73950</v>
      </c>
      <c r="G27" s="19">
        <f t="shared" si="2"/>
        <v>41412</v>
      </c>
      <c r="H27" s="10" t="s">
        <v>43</v>
      </c>
    </row>
    <row r="28" spans="1:10" ht="22.5" customHeight="1" x14ac:dyDescent="0.35">
      <c r="A28" s="1" t="s">
        <v>21</v>
      </c>
      <c r="B28" s="8">
        <v>807</v>
      </c>
      <c r="C28" s="18">
        <v>33</v>
      </c>
      <c r="D28" s="16">
        <f t="shared" si="0"/>
        <v>26631</v>
      </c>
      <c r="E28" s="17">
        <v>75</v>
      </c>
      <c r="F28" s="19">
        <f t="shared" si="1"/>
        <v>60525</v>
      </c>
      <c r="G28" s="19">
        <f t="shared" si="2"/>
        <v>33894</v>
      </c>
      <c r="H28" s="10" t="s">
        <v>43</v>
      </c>
    </row>
    <row r="29" spans="1:10" ht="18.75" customHeight="1" x14ac:dyDescent="0.35">
      <c r="A29" s="1" t="s">
        <v>22</v>
      </c>
      <c r="B29" s="8">
        <v>1180</v>
      </c>
      <c r="C29" s="18">
        <v>33</v>
      </c>
      <c r="D29" s="16">
        <f t="shared" si="0"/>
        <v>38940</v>
      </c>
      <c r="E29" s="17">
        <v>75</v>
      </c>
      <c r="F29" s="19">
        <f t="shared" si="1"/>
        <v>88500</v>
      </c>
      <c r="G29" s="19">
        <f t="shared" si="2"/>
        <v>49560</v>
      </c>
      <c r="H29" s="10" t="s">
        <v>43</v>
      </c>
      <c r="J29" s="3"/>
    </row>
    <row r="30" spans="1:10" ht="16.5" customHeight="1" x14ac:dyDescent="0.35">
      <c r="A30" s="1" t="s">
        <v>23</v>
      </c>
      <c r="B30" s="8">
        <v>972</v>
      </c>
      <c r="C30" s="18">
        <v>33</v>
      </c>
      <c r="D30" s="16">
        <f t="shared" si="0"/>
        <v>32076</v>
      </c>
      <c r="E30" s="17">
        <v>75</v>
      </c>
      <c r="F30" s="19">
        <f t="shared" si="1"/>
        <v>72900</v>
      </c>
      <c r="G30" s="19">
        <f t="shared" si="2"/>
        <v>40824</v>
      </c>
      <c r="H30" s="10" t="s">
        <v>43</v>
      </c>
    </row>
    <row r="31" spans="1:10" ht="16.5" customHeight="1" x14ac:dyDescent="0.35">
      <c r="A31" s="1"/>
      <c r="B31" s="8"/>
      <c r="C31" s="18"/>
      <c r="D31" s="16"/>
      <c r="E31" s="9"/>
      <c r="F31" s="19"/>
      <c r="G31" s="19"/>
      <c r="H31" s="10"/>
    </row>
    <row r="32" spans="1:10" ht="20.25" customHeight="1" x14ac:dyDescent="0.35">
      <c r="A32" s="5"/>
      <c r="B32" s="5"/>
      <c r="C32" s="8"/>
      <c r="D32" s="16"/>
      <c r="E32" s="12"/>
      <c r="F32" s="20"/>
      <c r="G32" s="20"/>
      <c r="H32" s="5"/>
    </row>
    <row r="33" spans="1:10" ht="19.5" customHeight="1" x14ac:dyDescent="0.4">
      <c r="A33" s="47" t="s">
        <v>31</v>
      </c>
      <c r="B33" s="40">
        <f>SUM(B7:B32)</f>
        <v>26858.400000000001</v>
      </c>
      <c r="C33" s="40"/>
      <c r="D33" s="41">
        <f>SUM(D7:D32)</f>
        <v>886327.2</v>
      </c>
      <c r="E33" s="40"/>
      <c r="F33" s="42">
        <f>SUM(F7:F32)</f>
        <v>1685466.8</v>
      </c>
      <c r="G33" s="42">
        <f>SUM(G7:G32)</f>
        <v>799139.60000000009</v>
      </c>
      <c r="H33" s="40"/>
    </row>
    <row r="34" spans="1:10" ht="22.5" customHeight="1" x14ac:dyDescent="0.35">
      <c r="A34" s="36"/>
      <c r="B34" s="36"/>
      <c r="C34" s="36"/>
      <c r="D34" s="39"/>
      <c r="E34" s="36"/>
      <c r="F34" s="35"/>
      <c r="G34" s="35"/>
      <c r="H34" s="36"/>
      <c r="I34" s="13"/>
    </row>
    <row r="35" spans="1:10" ht="18" customHeight="1" x14ac:dyDescent="0.45">
      <c r="A35" s="46" t="s">
        <v>44</v>
      </c>
      <c r="B35" s="26" t="s">
        <v>52</v>
      </c>
      <c r="C35" s="26" t="s">
        <v>53</v>
      </c>
      <c r="D35" s="39"/>
      <c r="E35" s="36"/>
      <c r="F35" s="35"/>
      <c r="G35" s="35"/>
      <c r="H35" s="36"/>
      <c r="I35" s="13"/>
    </row>
    <row r="36" spans="1:10" ht="18.75" customHeight="1" x14ac:dyDescent="0.35">
      <c r="A36" s="10"/>
      <c r="B36" s="36"/>
      <c r="C36" s="36"/>
      <c r="D36" s="39"/>
      <c r="E36" s="36"/>
      <c r="F36" s="35"/>
      <c r="G36" s="35"/>
      <c r="H36" s="36"/>
      <c r="I36" s="13"/>
    </row>
    <row r="37" spans="1:10" ht="23.25" customHeight="1" x14ac:dyDescent="0.35">
      <c r="A37" s="10"/>
      <c r="B37" s="37"/>
      <c r="C37" s="19"/>
      <c r="D37" s="38"/>
      <c r="E37" s="38"/>
      <c r="F37" s="23"/>
      <c r="G37" s="23"/>
    </row>
    <row r="38" spans="1:10" ht="20" x14ac:dyDescent="0.4">
      <c r="A38" s="44" t="s">
        <v>45</v>
      </c>
      <c r="B38" s="21" t="s">
        <v>24</v>
      </c>
      <c r="C38" s="19"/>
      <c r="D38" s="22"/>
      <c r="E38" s="22"/>
      <c r="F38" s="23"/>
      <c r="G38" s="23"/>
    </row>
    <row r="39" spans="1:10" ht="20" x14ac:dyDescent="0.4">
      <c r="A39" s="44" t="s">
        <v>46</v>
      </c>
      <c r="B39" s="24"/>
      <c r="C39" s="19">
        <v>45000</v>
      </c>
      <c r="D39" s="25"/>
      <c r="E39" s="26"/>
      <c r="F39" s="27"/>
      <c r="G39" s="27"/>
    </row>
    <row r="40" spans="1:10" ht="20" x14ac:dyDescent="0.4">
      <c r="A40" s="44" t="s">
        <v>47</v>
      </c>
      <c r="B40" s="24"/>
      <c r="C40" s="19">
        <v>22700</v>
      </c>
      <c r="D40" s="26"/>
      <c r="E40" s="26"/>
      <c r="F40" s="27"/>
      <c r="G40" s="27"/>
      <c r="J40" s="4"/>
    </row>
    <row r="41" spans="1:10" ht="20" x14ac:dyDescent="0.4">
      <c r="A41" s="44" t="s">
        <v>48</v>
      </c>
      <c r="B41" s="24"/>
      <c r="C41" s="19">
        <v>18000</v>
      </c>
      <c r="D41" s="26"/>
      <c r="E41" s="26"/>
      <c r="F41" s="27"/>
      <c r="G41" s="27"/>
    </row>
    <row r="42" spans="1:10" ht="20" x14ac:dyDescent="0.4">
      <c r="A42" s="44" t="s">
        <v>49</v>
      </c>
      <c r="B42" s="24"/>
      <c r="C42" s="19">
        <v>10000</v>
      </c>
      <c r="D42" s="26"/>
      <c r="E42" s="26"/>
      <c r="F42" s="27"/>
      <c r="G42" s="27"/>
    </row>
    <row r="43" spans="1:10" ht="20" x14ac:dyDescent="0.4">
      <c r="A43" s="44" t="s">
        <v>50</v>
      </c>
      <c r="B43" s="28"/>
      <c r="C43" s="19">
        <v>990000</v>
      </c>
      <c r="D43" s="28"/>
      <c r="E43" s="29"/>
      <c r="F43" s="30"/>
      <c r="G43" s="30"/>
    </row>
    <row r="44" spans="1:10" ht="20" x14ac:dyDescent="0.4">
      <c r="A44" s="44" t="s">
        <v>51</v>
      </c>
      <c r="B44" s="28"/>
      <c r="C44" s="19">
        <v>15000</v>
      </c>
      <c r="D44" s="28"/>
      <c r="E44" s="29"/>
      <c r="F44" s="34"/>
      <c r="G44" s="34"/>
    </row>
    <row r="45" spans="1:10" ht="20" x14ac:dyDescent="0.4">
      <c r="A45" s="47" t="s">
        <v>31</v>
      </c>
      <c r="B45" s="31"/>
      <c r="C45" s="42">
        <f>SUM(C38:C44)</f>
        <v>1100700</v>
      </c>
      <c r="D45" s="32"/>
      <c r="E45" s="33"/>
    </row>
    <row r="46" spans="1:10" x14ac:dyDescent="0.35">
      <c r="C46" s="19"/>
    </row>
    <row r="48" spans="1:10" ht="20" x14ac:dyDescent="0.4">
      <c r="A48" s="44" t="s">
        <v>25</v>
      </c>
      <c r="C48" s="44" t="s">
        <v>28</v>
      </c>
      <c r="D48" s="44" t="s">
        <v>29</v>
      </c>
      <c r="E48" s="44" t="s">
        <v>38</v>
      </c>
    </row>
    <row r="49" spans="1:6" ht="20" x14ac:dyDescent="0.4">
      <c r="A49" s="44" t="s">
        <v>26</v>
      </c>
      <c r="C49" s="19">
        <v>207000</v>
      </c>
      <c r="D49" s="19">
        <v>395000</v>
      </c>
      <c r="E49" s="19">
        <f>D49-C49</f>
        <v>188000</v>
      </c>
    </row>
    <row r="50" spans="1:6" ht="20" x14ac:dyDescent="0.4">
      <c r="A50" s="44" t="s">
        <v>27</v>
      </c>
      <c r="C50" s="19">
        <v>207000</v>
      </c>
      <c r="D50" s="19">
        <v>395000</v>
      </c>
      <c r="E50" s="19">
        <f>E49*21</f>
        <v>3948000</v>
      </c>
    </row>
    <row r="51" spans="1:6" ht="20" x14ac:dyDescent="0.4">
      <c r="A51" s="44"/>
      <c r="C51" s="19"/>
      <c r="D51" s="19"/>
      <c r="E51" s="19"/>
    </row>
    <row r="52" spans="1:6" ht="20" x14ac:dyDescent="0.4">
      <c r="A52" s="44"/>
      <c r="C52" s="19"/>
      <c r="D52" s="19"/>
      <c r="E52" s="19"/>
    </row>
    <row r="53" spans="1:6" ht="20" x14ac:dyDescent="0.4">
      <c r="A53" s="44" t="s">
        <v>30</v>
      </c>
      <c r="C53" s="19">
        <f>C45</f>
        <v>1100700</v>
      </c>
      <c r="D53" s="19">
        <f>F33</f>
        <v>1685466.8</v>
      </c>
      <c r="E53" s="19">
        <f>D53-C53</f>
        <v>584766.80000000005</v>
      </c>
    </row>
    <row r="54" spans="1:6" ht="20" x14ac:dyDescent="0.4">
      <c r="A54" s="44" t="s">
        <v>25</v>
      </c>
      <c r="C54" s="19">
        <v>170000</v>
      </c>
      <c r="D54" s="19">
        <f>D49+E50</f>
        <v>4343000</v>
      </c>
      <c r="E54" s="19">
        <f>D54-C54</f>
        <v>4173000</v>
      </c>
    </row>
    <row r="55" spans="1:6" ht="20" x14ac:dyDescent="0.4">
      <c r="A55" s="44"/>
      <c r="C55" s="19"/>
      <c r="D55" s="19"/>
      <c r="E55" s="19"/>
    </row>
    <row r="56" spans="1:6" ht="20" x14ac:dyDescent="0.4">
      <c r="A56" s="47" t="s">
        <v>31</v>
      </c>
      <c r="C56" s="42">
        <f>SUM(C53:C55)</f>
        <v>1270700</v>
      </c>
      <c r="D56" s="42">
        <f>SUM(D53:D55)</f>
        <v>6028466.7999999998</v>
      </c>
      <c r="E56" s="42">
        <f>SUM(E53:E54)</f>
        <v>4757766.8</v>
      </c>
      <c r="F56" s="49">
        <f>E56-336000</f>
        <v>4421766.8</v>
      </c>
    </row>
    <row r="57" spans="1:6" x14ac:dyDescent="0.35">
      <c r="C57" s="19"/>
      <c r="D57" s="19"/>
      <c r="E57" s="43">
        <f>E56/C56</f>
        <v>3.744209333438262</v>
      </c>
    </row>
  </sheetData>
  <pageMargins left="0.7" right="0.7" top="0.75" bottom="0.75" header="0.3" footer="0.3"/>
  <pageSetup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COSTO DEL PROYECTO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Пользователь Windows</cp:lastModifiedBy>
  <cp:lastPrinted>2015-07-20T12:23:45Z</cp:lastPrinted>
  <dcterms:created xsi:type="dcterms:W3CDTF">2013-08-24T16:51:16Z</dcterms:created>
  <dcterms:modified xsi:type="dcterms:W3CDTF">2019-07-24T08:28:46Z</dcterms:modified>
</cp:coreProperties>
</file>